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 №2" sheetId="1" r:id="rId1"/>
  </sheets>
  <calcPr calcId="145621"/>
</workbook>
</file>

<file path=xl/calcChain.xml><?xml version="1.0" encoding="utf-8"?>
<calcChain xmlns="http://schemas.openxmlformats.org/spreadsheetml/2006/main">
  <c r="I27" i="1" l="1"/>
  <c r="I19" i="1" l="1"/>
  <c r="I23" i="1"/>
  <c r="G27" i="1"/>
  <c r="G26" i="1"/>
  <c r="I26" i="1" s="1"/>
  <c r="G25" i="1"/>
  <c r="I25" i="1" s="1"/>
  <c r="G24" i="1"/>
  <c r="I24" i="1" s="1"/>
  <c r="G23" i="1"/>
  <c r="G22" i="1"/>
  <c r="I22" i="1" s="1"/>
  <c r="G21" i="1"/>
  <c r="I21" i="1" s="1"/>
  <c r="G20" i="1"/>
  <c r="I20" i="1" s="1"/>
  <c r="G19" i="1"/>
  <c r="G18" i="1"/>
  <c r="I18" i="1" s="1"/>
  <c r="G17" i="1"/>
  <c r="I17" i="1" s="1"/>
</calcChain>
</file>

<file path=xl/sharedStrings.xml><?xml version="1.0" encoding="utf-8"?>
<sst xmlns="http://schemas.openxmlformats.org/spreadsheetml/2006/main" count="99" uniqueCount="53">
  <si>
    <t>№ 
п/п</t>
  </si>
  <si>
    <t xml:space="preserve">Форма № 2 Информация о пообъектном составе непрофильных активов, запланированных к реализации </t>
  </si>
  <si>
    <r>
      <rPr>
        <sz val="12"/>
        <rFont val="Times New Roman"/>
        <family val="1"/>
        <charset val="204"/>
      </rPr>
      <t>Отчетная форма предоставляется: акционерными обществами в Росимущество, дочерними обществами в организацию или акционерное общество соответственно. Организации и акционерные общества заполняют отчетную форму в отношении себя и своих дочерних обществ</t>
    </r>
  </si>
  <si>
    <r>
      <rPr>
        <sz val="12"/>
        <rFont val="Times New Roman"/>
        <family val="1"/>
        <charset val="204"/>
      </rPr>
      <t>Наименование объекта, идентифицирующий признак</t>
    </r>
  </si>
  <si>
    <r>
      <rPr>
        <sz val="12"/>
        <rFont val="Times New Roman"/>
        <family val="1"/>
        <charset val="204"/>
      </rPr>
      <t>Вид имущества (недвижимое/ движимое/ нематериальное/ комплексное/ финансовое)</t>
    </r>
  </si>
  <si>
    <r>
      <rPr>
        <sz val="12"/>
        <rFont val="Times New Roman"/>
        <family val="1"/>
        <charset val="204"/>
      </rPr>
      <t>Вид объекта имущества (земельный участок/ здание/сооружение/ объект незавершенного строительства/ помещение/иное имущество, относящееся к недвижимому имуществу)</t>
    </r>
  </si>
  <si>
    <r>
      <rPr>
        <sz val="12"/>
        <rFont val="Times New Roman"/>
        <family val="1"/>
        <charset val="204"/>
      </rPr>
      <t>Назначение объекта</t>
    </r>
  </si>
  <si>
    <r>
      <rPr>
        <sz val="12"/>
        <rFont val="Times New Roman"/>
        <family val="1"/>
        <charset val="204"/>
      </rPr>
      <t>Прогнозируемая выручка от реализации актива, тыс. рублей</t>
    </r>
  </si>
  <si>
    <r>
      <rPr>
        <sz val="12"/>
        <rFont val="Times New Roman"/>
        <family val="1"/>
        <charset val="204"/>
      </rPr>
      <t>Балансовая стоимость объекта, тыс. рублей</t>
    </r>
  </si>
  <si>
    <r>
      <rPr>
        <sz val="12"/>
        <rFont val="Times New Roman"/>
        <family val="1"/>
        <charset val="204"/>
      </rPr>
      <t>Финансовый результат, тыс. рублей</t>
    </r>
  </si>
  <si>
    <r>
      <rPr>
        <sz val="12"/>
        <rFont val="Times New Roman"/>
        <family val="1"/>
        <charset val="204"/>
      </rPr>
      <t>Источник опубликования условий проведения торговой процедуры</t>
    </r>
  </si>
  <si>
    <r>
      <rPr>
        <sz val="12"/>
        <rFont val="Times New Roman"/>
        <family val="1"/>
        <charset val="204"/>
      </rPr>
      <t>Итоги проведения торговой процедуры (состоялись/ не состоялись/ единственный участник)</t>
    </r>
  </si>
  <si>
    <r>
      <rPr>
        <sz val="12"/>
        <rFont val="Times New Roman"/>
        <family val="1"/>
        <charset val="204"/>
      </rPr>
      <t>Заключение договора/соглашения о продаже непрофильных активов(да/нет)</t>
    </r>
  </si>
  <si>
    <r>
      <rPr>
        <sz val="12"/>
        <rFont val="Times New Roman"/>
        <family val="1"/>
        <charset val="204"/>
      </rPr>
      <t>Цена реализации объекта, тыс. рублей</t>
    </r>
  </si>
  <si>
    <r>
      <rPr>
        <sz val="12"/>
        <rFont val="Times New Roman"/>
        <family val="1"/>
        <charset val="204"/>
      </rPr>
      <t>Отчуждено по безвозмездным сделкам, включая дарение непрофильных активов</t>
    </r>
  </si>
  <si>
    <r>
      <rPr>
        <sz val="12"/>
        <rFont val="Times New Roman"/>
        <family val="1"/>
        <charset val="204"/>
      </rPr>
      <t>Комментарий</t>
    </r>
  </si>
  <si>
    <r>
      <rPr>
        <sz val="12"/>
        <rFont val="Times New Roman"/>
        <family val="1"/>
        <charset val="204"/>
      </rPr>
      <t>Да/Нет</t>
    </r>
  </si>
  <si>
    <r>
      <rPr>
        <sz val="12"/>
        <rFont val="Times New Roman"/>
        <family val="1"/>
        <charset val="204"/>
      </rPr>
      <t>Контрагент по сделке</t>
    </r>
  </si>
  <si>
    <t>Заполненная форма прикладывается в Модуле контроля исполнения директив и поручений к задаче "Поручение № 10 (н) Пообъектный состав непрофильных активов"</t>
  </si>
  <si>
    <t>Наименование организации (акционерного или дочернего общества)АО "Башкирская содовая компания"</t>
  </si>
  <si>
    <t>Приложение 2</t>
  </si>
  <si>
    <t>на 2 квартал 2023</t>
  </si>
  <si>
    <t>АО "ДиЛУЧ" - санаторно-курортный комплекс, Россия, Анапа</t>
  </si>
  <si>
    <t>АО "Башкирский дом торговли и технологий", Россия, Москва</t>
  </si>
  <si>
    <t>АО "Уралтехнострой - Туймазыхиммаш", Россия, Туймазы</t>
  </si>
  <si>
    <t>АО "Спутниковые телекоммуникации Башкортостана", Россия, Уфа</t>
  </si>
  <si>
    <t>2-этажное кирпичное здание клуба, столовой, пл.1721.4кв.м</t>
  </si>
  <si>
    <t>3-этажное кирпичное здание жилого дома</t>
  </si>
  <si>
    <t>3-этажное здание лечебного корпуса со вставкой</t>
  </si>
  <si>
    <t>кирпичное здание трансформаторной подстанции</t>
  </si>
  <si>
    <t>здание насосной станции 1 подъема с насосом ЭЦВ</t>
  </si>
  <si>
    <t>кирпичный пристрой для оборудования к вентиляции</t>
  </si>
  <si>
    <t>кирпичное здание котельной общ.пл 165.3</t>
  </si>
  <si>
    <t>кирпичное здание гаража на 5 а/машин</t>
  </si>
  <si>
    <t>ж/б резервуары для воды</t>
  </si>
  <si>
    <t>очистные сооружения пл. 105 кв.м</t>
  </si>
  <si>
    <t xml:space="preserve">главная контора </t>
  </si>
  <si>
    <t>финансовое</t>
  </si>
  <si>
    <t>недвижимое</t>
  </si>
  <si>
    <t>акции</t>
  </si>
  <si>
    <t>здание</t>
  </si>
  <si>
    <t>сооружения</t>
  </si>
  <si>
    <t>лечебно-санитарное назначение (недействующий объект, восстановление профилактория "Жемчужина" невозможно)</t>
  </si>
  <si>
    <t xml:space="preserve"> (недействующий объект, восстановление профилактория "Жемчужина" невозможно)</t>
  </si>
  <si>
    <t>не участвует в текущей деятельности предприятия (производство пара и ЭЭ ТЭЦ)</t>
  </si>
  <si>
    <t xml:space="preserve">Деятельность
санаторно-курортных организаций
</t>
  </si>
  <si>
    <t>Оптовая торговля химическими продуктами</t>
  </si>
  <si>
    <t>Производство прочих металлических цистерн, резервуаров и емкостей</t>
  </si>
  <si>
    <t>Деятельность  в области связи на базе беспроводных технологий</t>
  </si>
  <si>
    <t>Срок действия отчетов по оценке истек в процессе согласования отчетов. Необходима новая оценка.</t>
  </si>
  <si>
    <t>АО "БСК"</t>
  </si>
  <si>
    <t>АО "БСЗ"</t>
  </si>
  <si>
    <t>Перечень имущества к реализации размещен на официальном сайте АО «БСК»,  в СМИ Березниках и на электронной торговой площадке ГПБ. На сегодняшний день заявок на покупку объектов не поступало.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</si>
</sst>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Fill="1" applyBorder="1" applyAlignment="1" applyProtection="1">
      <alignment horizontal="left" vertical="center" wrapText="1" readingOrder="1"/>
      <protection locked="0"/>
    </xf>
    <xf numFmtId="49" fontId="2" fillId="0" borderId="1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3" fontId="2" fillId="0" borderId="1" xfId="2" applyFont="1" applyBorder="1" applyAlignment="1">
      <alignment horizontal="center" vertical="center"/>
    </xf>
    <xf numFmtId="43" fontId="2" fillId="0" borderId="1" xfId="0" applyNumberFormat="1" applyFont="1" applyBorder="1" applyAlignment="1">
      <alignment vertical="center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5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tabSelected="1" zoomScale="80" zoomScaleNormal="80" workbookViewId="0">
      <selection activeCell="D36" sqref="D36"/>
    </sheetView>
  </sheetViews>
  <sheetFormatPr defaultRowHeight="15.75" x14ac:dyDescent="0.25"/>
  <cols>
    <col min="1" max="1" width="4.28515625" style="1" customWidth="1"/>
    <col min="2" max="2" width="7.140625" style="1" customWidth="1"/>
    <col min="3" max="3" width="36.28515625" style="1" customWidth="1"/>
    <col min="4" max="4" width="25.5703125" style="11" customWidth="1"/>
    <col min="5" max="5" width="25.7109375" style="1" customWidth="1"/>
    <col min="6" max="6" width="31.85546875" style="1" customWidth="1"/>
    <col min="7" max="7" width="23.28515625" style="1" customWidth="1"/>
    <col min="8" max="8" width="23.28515625" style="29" customWidth="1"/>
    <col min="9" max="13" width="23.28515625" style="1" customWidth="1"/>
    <col min="14" max="14" width="13.5703125" style="1" customWidth="1"/>
    <col min="15" max="15" width="17.42578125" style="1" customWidth="1"/>
    <col min="16" max="16" width="29.42578125" style="1" customWidth="1"/>
    <col min="17" max="16384" width="9.140625" style="1"/>
  </cols>
  <sheetData>
    <row r="1" spans="2:16" x14ac:dyDescent="0.25">
      <c r="P1" s="8" t="s">
        <v>20</v>
      </c>
    </row>
    <row r="2" spans="2:16" x14ac:dyDescent="0.25">
      <c r="B2" s="2" t="s">
        <v>1</v>
      </c>
      <c r="C2" s="2"/>
      <c r="D2" s="12"/>
      <c r="E2" s="2"/>
      <c r="F2" s="2"/>
      <c r="G2" s="7" t="s">
        <v>21</v>
      </c>
      <c r="I2" s="2"/>
      <c r="J2" s="2"/>
      <c r="K2" s="2"/>
      <c r="L2" s="2"/>
      <c r="M2" s="2"/>
    </row>
    <row r="3" spans="2:16" x14ac:dyDescent="0.25">
      <c r="B3" s="2" t="s">
        <v>19</v>
      </c>
      <c r="C3" s="2"/>
      <c r="D3" s="12"/>
      <c r="E3" s="2"/>
      <c r="F3" s="2"/>
      <c r="G3" s="2"/>
      <c r="H3" s="30"/>
      <c r="I3" s="2"/>
    </row>
    <row r="4" spans="2:16" x14ac:dyDescent="0.25"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6" spans="2:16" x14ac:dyDescent="0.25">
      <c r="B6" s="6" t="s">
        <v>18</v>
      </c>
    </row>
    <row r="7" spans="2:16" ht="18" customHeight="1" x14ac:dyDescent="0.25"/>
    <row r="8" spans="2:16" ht="108" customHeight="1" x14ac:dyDescent="0.25">
      <c r="B8" s="28" t="s">
        <v>0</v>
      </c>
      <c r="C8" s="20" t="s">
        <v>3</v>
      </c>
      <c r="D8" s="20" t="s">
        <v>4</v>
      </c>
      <c r="E8" s="20" t="s">
        <v>5</v>
      </c>
      <c r="F8" s="20" t="s">
        <v>6</v>
      </c>
      <c r="G8" s="20" t="s">
        <v>7</v>
      </c>
      <c r="H8" s="31" t="s">
        <v>8</v>
      </c>
      <c r="I8" s="20" t="s">
        <v>9</v>
      </c>
      <c r="J8" s="20" t="s">
        <v>10</v>
      </c>
      <c r="K8" s="20" t="s">
        <v>11</v>
      </c>
      <c r="L8" s="20" t="s">
        <v>12</v>
      </c>
      <c r="M8" s="20" t="s">
        <v>13</v>
      </c>
      <c r="N8" s="20" t="s">
        <v>14</v>
      </c>
      <c r="O8" s="20"/>
      <c r="P8" s="20" t="s">
        <v>15</v>
      </c>
    </row>
    <row r="9" spans="2:16" ht="114.75" customHeight="1" x14ac:dyDescent="0.25">
      <c r="B9" s="20"/>
      <c r="C9" s="20"/>
      <c r="D9" s="20"/>
      <c r="E9" s="20"/>
      <c r="F9" s="20"/>
      <c r="G9" s="20"/>
      <c r="H9" s="31"/>
      <c r="I9" s="20"/>
      <c r="J9" s="20"/>
      <c r="K9" s="20"/>
      <c r="L9" s="20"/>
      <c r="M9" s="20"/>
      <c r="N9" s="4" t="s">
        <v>16</v>
      </c>
      <c r="O9" s="4" t="s">
        <v>17</v>
      </c>
      <c r="P9" s="20"/>
    </row>
    <row r="10" spans="2:16" ht="18.75" customHeight="1" x14ac:dyDescent="0.25"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32">
        <v>7</v>
      </c>
      <c r="I10" s="5">
        <v>8</v>
      </c>
      <c r="J10" s="5">
        <v>9</v>
      </c>
      <c r="K10" s="5">
        <v>10</v>
      </c>
      <c r="L10" s="5">
        <v>11</v>
      </c>
      <c r="M10" s="5">
        <v>12</v>
      </c>
      <c r="N10" s="5">
        <v>13</v>
      </c>
      <c r="O10" s="5">
        <v>14</v>
      </c>
      <c r="P10" s="5">
        <v>15</v>
      </c>
    </row>
    <row r="11" spans="2:16" ht="18.75" customHeight="1" x14ac:dyDescent="0.25">
      <c r="B11" s="21" t="s">
        <v>50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</row>
    <row r="12" spans="2:16" ht="75.75" customHeight="1" x14ac:dyDescent="0.25">
      <c r="B12" s="13">
        <v>1</v>
      </c>
      <c r="C12" s="9" t="s">
        <v>22</v>
      </c>
      <c r="D12" s="13" t="s">
        <v>37</v>
      </c>
      <c r="E12" s="13" t="s">
        <v>39</v>
      </c>
      <c r="F12" s="15" t="s">
        <v>45</v>
      </c>
      <c r="G12" s="3"/>
      <c r="H12" s="33">
        <v>0.625</v>
      </c>
      <c r="I12" s="3"/>
      <c r="J12" s="3"/>
      <c r="K12" s="3"/>
      <c r="L12" s="3"/>
      <c r="M12" s="3"/>
      <c r="N12" s="3"/>
      <c r="O12" s="3"/>
      <c r="P12" s="16" t="s">
        <v>49</v>
      </c>
    </row>
    <row r="13" spans="2:16" ht="60" x14ac:dyDescent="0.25">
      <c r="B13" s="13">
        <v>2</v>
      </c>
      <c r="C13" s="9" t="s">
        <v>23</v>
      </c>
      <c r="D13" s="13" t="s">
        <v>37</v>
      </c>
      <c r="E13" s="13" t="s">
        <v>39</v>
      </c>
      <c r="F13" s="15" t="s">
        <v>46</v>
      </c>
      <c r="G13" s="3"/>
      <c r="H13" s="33">
        <v>1.5</v>
      </c>
      <c r="I13" s="3"/>
      <c r="J13" s="3"/>
      <c r="K13" s="3"/>
      <c r="L13" s="3"/>
      <c r="M13" s="3"/>
      <c r="N13" s="3"/>
      <c r="O13" s="3"/>
      <c r="P13" s="16" t="s">
        <v>49</v>
      </c>
    </row>
    <row r="14" spans="2:16" ht="60" x14ac:dyDescent="0.25">
      <c r="B14" s="13">
        <v>3</v>
      </c>
      <c r="C14" s="9" t="s">
        <v>24</v>
      </c>
      <c r="D14" s="13" t="s">
        <v>37</v>
      </c>
      <c r="E14" s="13" t="s">
        <v>39</v>
      </c>
      <c r="F14" s="15" t="s">
        <v>47</v>
      </c>
      <c r="G14" s="3"/>
      <c r="H14" s="33">
        <v>1.04</v>
      </c>
      <c r="I14" s="3"/>
      <c r="J14" s="3"/>
      <c r="K14" s="3"/>
      <c r="L14" s="3"/>
      <c r="M14" s="3"/>
      <c r="N14" s="3"/>
      <c r="O14" s="3"/>
      <c r="P14" s="16" t="s">
        <v>49</v>
      </c>
    </row>
    <row r="15" spans="2:16" ht="60" x14ac:dyDescent="0.25">
      <c r="B15" s="13">
        <v>4</v>
      </c>
      <c r="C15" s="9" t="s">
        <v>25</v>
      </c>
      <c r="D15" s="13" t="s">
        <v>37</v>
      </c>
      <c r="E15" s="13" t="s">
        <v>39</v>
      </c>
      <c r="F15" s="15" t="s">
        <v>48</v>
      </c>
      <c r="G15" s="3"/>
      <c r="H15" s="33">
        <v>1600</v>
      </c>
      <c r="I15" s="3"/>
      <c r="J15" s="3"/>
      <c r="K15" s="3"/>
      <c r="L15" s="3"/>
      <c r="M15" s="3"/>
      <c r="N15" s="3"/>
      <c r="O15" s="3"/>
      <c r="P15" s="16" t="s">
        <v>49</v>
      </c>
    </row>
    <row r="16" spans="2:16" s="19" customFormat="1" ht="16.5" x14ac:dyDescent="0.25">
      <c r="B16" s="24" t="s">
        <v>51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</row>
    <row r="17" spans="2:16" ht="135" x14ac:dyDescent="0.25">
      <c r="B17" s="13">
        <v>5</v>
      </c>
      <c r="C17" s="10" t="s">
        <v>26</v>
      </c>
      <c r="D17" s="13" t="s">
        <v>38</v>
      </c>
      <c r="E17" s="13" t="s">
        <v>40</v>
      </c>
      <c r="F17" s="15" t="s">
        <v>42</v>
      </c>
      <c r="G17" s="17">
        <f>3087.2385/1.2</f>
        <v>2572.69875</v>
      </c>
      <c r="H17" s="33">
        <v>108.3</v>
      </c>
      <c r="I17" s="18">
        <f>G17-H17</f>
        <v>2464.3987499999998</v>
      </c>
      <c r="J17" s="3"/>
      <c r="K17" s="3"/>
      <c r="L17" s="3"/>
      <c r="M17" s="3"/>
      <c r="N17" s="3"/>
      <c r="O17" s="3"/>
      <c r="P17" s="16" t="s">
        <v>52</v>
      </c>
    </row>
    <row r="18" spans="2:16" ht="135" x14ac:dyDescent="0.25">
      <c r="B18" s="13">
        <v>6</v>
      </c>
      <c r="C18" s="10" t="s">
        <v>27</v>
      </c>
      <c r="D18" s="13" t="s">
        <v>38</v>
      </c>
      <c r="E18" s="13" t="s">
        <v>40</v>
      </c>
      <c r="F18" s="14" t="s">
        <v>42</v>
      </c>
      <c r="G18" s="17">
        <f>1904.3885/1.2</f>
        <v>1586.9904166666668</v>
      </c>
      <c r="H18" s="33">
        <v>66.8</v>
      </c>
      <c r="I18" s="18">
        <f t="shared" ref="I18:I26" si="0">G18-H18</f>
        <v>1520.1904166666668</v>
      </c>
      <c r="J18" s="3"/>
      <c r="K18" s="3"/>
      <c r="L18" s="3"/>
      <c r="M18" s="3"/>
      <c r="N18" s="3"/>
      <c r="O18" s="3"/>
      <c r="P18" s="16" t="s">
        <v>52</v>
      </c>
    </row>
    <row r="19" spans="2:16" ht="135" x14ac:dyDescent="0.25">
      <c r="B19" s="13">
        <v>7</v>
      </c>
      <c r="C19" s="10" t="s">
        <v>28</v>
      </c>
      <c r="D19" s="13" t="s">
        <v>38</v>
      </c>
      <c r="E19" s="13" t="s">
        <v>40</v>
      </c>
      <c r="F19" s="15" t="s">
        <v>42</v>
      </c>
      <c r="G19" s="17">
        <f>5701.337/1.2</f>
        <v>4751.1141666666672</v>
      </c>
      <c r="H19" s="33">
        <v>200.3</v>
      </c>
      <c r="I19" s="18">
        <f t="shared" si="0"/>
        <v>4550.814166666667</v>
      </c>
      <c r="J19" s="3"/>
      <c r="K19" s="3"/>
      <c r="L19" s="3"/>
      <c r="M19" s="3"/>
      <c r="N19" s="3"/>
      <c r="O19" s="3"/>
      <c r="P19" s="16" t="s">
        <v>52</v>
      </c>
    </row>
    <row r="20" spans="2:16" ht="135" x14ac:dyDescent="0.25">
      <c r="B20" s="13">
        <v>8</v>
      </c>
      <c r="C20" s="10" t="s">
        <v>29</v>
      </c>
      <c r="D20" s="13" t="s">
        <v>38</v>
      </c>
      <c r="E20" s="13" t="s">
        <v>40</v>
      </c>
      <c r="F20" s="15" t="s">
        <v>43</v>
      </c>
      <c r="G20" s="17">
        <f>59.1425/1.2</f>
        <v>49.28541666666667</v>
      </c>
      <c r="H20" s="33">
        <v>0</v>
      </c>
      <c r="I20" s="18">
        <f t="shared" si="0"/>
        <v>49.28541666666667</v>
      </c>
      <c r="J20" s="3"/>
      <c r="K20" s="3"/>
      <c r="L20" s="3"/>
      <c r="M20" s="3"/>
      <c r="N20" s="3"/>
      <c r="O20" s="3"/>
      <c r="P20" s="16" t="s">
        <v>52</v>
      </c>
    </row>
    <row r="21" spans="2:16" ht="135" x14ac:dyDescent="0.25">
      <c r="B21" s="13">
        <v>9</v>
      </c>
      <c r="C21" s="10" t="s">
        <v>30</v>
      </c>
      <c r="D21" s="13" t="s">
        <v>38</v>
      </c>
      <c r="E21" s="13" t="s">
        <v>40</v>
      </c>
      <c r="F21" s="15" t="s">
        <v>43</v>
      </c>
      <c r="G21" s="17">
        <f>59.1425/1.2</f>
        <v>49.28541666666667</v>
      </c>
      <c r="H21" s="33">
        <v>0</v>
      </c>
      <c r="I21" s="18">
        <f t="shared" si="0"/>
        <v>49.28541666666667</v>
      </c>
      <c r="J21" s="3"/>
      <c r="K21" s="3"/>
      <c r="L21" s="3"/>
      <c r="M21" s="3"/>
      <c r="N21" s="3"/>
      <c r="O21" s="3"/>
      <c r="P21" s="16" t="s">
        <v>52</v>
      </c>
    </row>
    <row r="22" spans="2:16" ht="135" x14ac:dyDescent="0.25">
      <c r="B22" s="13">
        <v>10</v>
      </c>
      <c r="C22" s="10" t="s">
        <v>31</v>
      </c>
      <c r="D22" s="13" t="s">
        <v>38</v>
      </c>
      <c r="E22" s="13" t="s">
        <v>40</v>
      </c>
      <c r="F22" s="15" t="s">
        <v>43</v>
      </c>
      <c r="G22" s="17">
        <f>59.1425/1.2</f>
        <v>49.28541666666667</v>
      </c>
      <c r="H22" s="33">
        <v>0</v>
      </c>
      <c r="I22" s="18">
        <f t="shared" si="0"/>
        <v>49.28541666666667</v>
      </c>
      <c r="J22" s="3"/>
      <c r="K22" s="3"/>
      <c r="L22" s="3"/>
      <c r="M22" s="3"/>
      <c r="N22" s="3"/>
      <c r="O22" s="3"/>
      <c r="P22" s="16" t="s">
        <v>52</v>
      </c>
    </row>
    <row r="23" spans="2:16" ht="135" x14ac:dyDescent="0.25">
      <c r="B23" s="13">
        <v>11</v>
      </c>
      <c r="C23" s="10" t="s">
        <v>32</v>
      </c>
      <c r="D23" s="13" t="s">
        <v>38</v>
      </c>
      <c r="E23" s="13" t="s">
        <v>40</v>
      </c>
      <c r="F23" s="15" t="s">
        <v>43</v>
      </c>
      <c r="G23" s="17">
        <f>295.7125/1.2</f>
        <v>246.42708333333331</v>
      </c>
      <c r="H23" s="33">
        <v>10.5</v>
      </c>
      <c r="I23" s="18">
        <f t="shared" si="0"/>
        <v>235.92708333333331</v>
      </c>
      <c r="J23" s="3"/>
      <c r="K23" s="3"/>
      <c r="L23" s="3"/>
      <c r="M23" s="3"/>
      <c r="N23" s="3"/>
      <c r="O23" s="3"/>
      <c r="P23" s="16" t="s">
        <v>52</v>
      </c>
    </row>
    <row r="24" spans="2:16" ht="135" x14ac:dyDescent="0.25">
      <c r="B24" s="13">
        <v>12</v>
      </c>
      <c r="C24" s="10" t="s">
        <v>33</v>
      </c>
      <c r="D24" s="13" t="s">
        <v>38</v>
      </c>
      <c r="E24" s="13" t="s">
        <v>40</v>
      </c>
      <c r="F24" s="15" t="s">
        <v>43</v>
      </c>
      <c r="G24" s="17">
        <f>283.884/1.2</f>
        <v>236.57000000000002</v>
      </c>
      <c r="H24" s="33">
        <v>10.199999999999999</v>
      </c>
      <c r="I24" s="18">
        <f t="shared" si="0"/>
        <v>226.37000000000003</v>
      </c>
      <c r="J24" s="3"/>
      <c r="K24" s="3"/>
      <c r="L24" s="3"/>
      <c r="M24" s="3"/>
      <c r="N24" s="3"/>
      <c r="O24" s="3"/>
      <c r="P24" s="16" t="s">
        <v>52</v>
      </c>
    </row>
    <row r="25" spans="2:16" ht="135" x14ac:dyDescent="0.25">
      <c r="B25" s="13">
        <v>13</v>
      </c>
      <c r="C25" s="10" t="s">
        <v>34</v>
      </c>
      <c r="D25" s="13" t="s">
        <v>38</v>
      </c>
      <c r="E25" s="13" t="s">
        <v>41</v>
      </c>
      <c r="F25" s="15" t="s">
        <v>43</v>
      </c>
      <c r="G25" s="17">
        <f>236.57/1.2</f>
        <v>197.14166666666668</v>
      </c>
      <c r="H25" s="33">
        <v>0</v>
      </c>
      <c r="I25" s="18">
        <f t="shared" si="0"/>
        <v>197.14166666666668</v>
      </c>
      <c r="J25" s="3"/>
      <c r="K25" s="3"/>
      <c r="L25" s="3"/>
      <c r="M25" s="3"/>
      <c r="N25" s="3"/>
      <c r="O25" s="3"/>
      <c r="P25" s="16" t="s">
        <v>52</v>
      </c>
    </row>
    <row r="26" spans="2:16" ht="135" x14ac:dyDescent="0.25">
      <c r="B26" s="13">
        <v>14</v>
      </c>
      <c r="C26" s="10" t="s">
        <v>35</v>
      </c>
      <c r="D26" s="13" t="s">
        <v>38</v>
      </c>
      <c r="E26" s="13" t="s">
        <v>41</v>
      </c>
      <c r="F26" s="15" t="s">
        <v>43</v>
      </c>
      <c r="G26" s="17">
        <f>141.942/1.2</f>
        <v>118.28500000000001</v>
      </c>
      <c r="H26" s="33">
        <v>1.6</v>
      </c>
      <c r="I26" s="18">
        <f t="shared" si="0"/>
        <v>116.68500000000002</v>
      </c>
      <c r="J26" s="3"/>
      <c r="K26" s="3"/>
      <c r="L26" s="3"/>
      <c r="M26" s="3"/>
      <c r="N26" s="3"/>
      <c r="O26" s="3"/>
      <c r="P26" s="16" t="s">
        <v>52</v>
      </c>
    </row>
    <row r="27" spans="2:16" ht="135" x14ac:dyDescent="0.25">
      <c r="B27" s="13">
        <v>15</v>
      </c>
      <c r="C27" s="10" t="s">
        <v>36</v>
      </c>
      <c r="D27" s="13" t="s">
        <v>38</v>
      </c>
      <c r="E27" s="13" t="s">
        <v>40</v>
      </c>
      <c r="F27" s="15" t="s">
        <v>44</v>
      </c>
      <c r="G27" s="17">
        <f>3758/1.2</f>
        <v>3131.666666666667</v>
      </c>
      <c r="H27" s="33">
        <v>0</v>
      </c>
      <c r="I27" s="18">
        <f>G27-H27</f>
        <v>3131.666666666667</v>
      </c>
      <c r="J27" s="3"/>
      <c r="K27" s="3"/>
      <c r="L27" s="3"/>
      <c r="M27" s="3"/>
      <c r="N27" s="3"/>
      <c r="O27" s="3"/>
      <c r="P27" s="16" t="s">
        <v>52</v>
      </c>
    </row>
  </sheetData>
  <mergeCells count="17">
    <mergeCell ref="F8:F9"/>
    <mergeCell ref="G8:G9"/>
    <mergeCell ref="B11:P11"/>
    <mergeCell ref="B16:P16"/>
    <mergeCell ref="B4:P4"/>
    <mergeCell ref="N8:O8"/>
    <mergeCell ref="P8:P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</mergeCell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2024-07-08T05:32:25Z</dcterms:modified>
</cp:coreProperties>
</file>